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ute\Downloads\"/>
    </mc:Choice>
  </mc:AlternateContent>
  <xr:revisionPtr revIDLastSave="0" documentId="13_ncr:1_{88B6BA0D-37B2-4488-BEAC-7EED70020485}" xr6:coauthVersionLast="47" xr6:coauthVersionMax="47" xr10:uidLastSave="{00000000-0000-0000-0000-000000000000}"/>
  <bookViews>
    <workbookView xWindow="0" yWindow="0" windowWidth="11520" windowHeight="12360" xr2:uid="{A8A2978D-64E6-4C69-8FB7-9B1CF57C184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  <c r="C40" i="1"/>
  <c r="C33" i="1"/>
  <c r="D31" i="1"/>
</calcChain>
</file>

<file path=xl/sharedStrings.xml><?xml version="1.0" encoding="utf-8"?>
<sst xmlns="http://schemas.openxmlformats.org/spreadsheetml/2006/main" count="58" uniqueCount="58">
  <si>
    <t>Actuarial Science</t>
  </si>
  <si>
    <t>Achäologie und Naturwissenschaften</t>
  </si>
  <si>
    <t>Ägyptologie</t>
  </si>
  <si>
    <t>Alte Geschichte</t>
  </si>
  <si>
    <t>Bildungswissenschaften</t>
  </si>
  <si>
    <t>Biologie</t>
  </si>
  <si>
    <t>Biomedical Engineering</t>
  </si>
  <si>
    <t>Changing Societies</t>
  </si>
  <si>
    <t>Chemie VBC</t>
  </si>
  <si>
    <t>Computational Sciences</t>
  </si>
  <si>
    <t>Deutsche Philologie</t>
  </si>
  <si>
    <t>Digital Humanities</t>
  </si>
  <si>
    <t>DSBG</t>
  </si>
  <si>
    <t>Englisch</t>
  </si>
  <si>
    <t>Etnologie</t>
  </si>
  <si>
    <t>European Global Studies</t>
  </si>
  <si>
    <t>FMI</t>
  </si>
  <si>
    <t>Französistik</t>
  </si>
  <si>
    <t>Gender Studies</t>
  </si>
  <si>
    <t>Geowissenschaften und Geographie</t>
  </si>
  <si>
    <t>Geschichte</t>
  </si>
  <si>
    <t>Hispanistik</t>
  </si>
  <si>
    <t>Italianistik</t>
  </si>
  <si>
    <t>Jüdische Studien</t>
  </si>
  <si>
    <t>Jus</t>
  </si>
  <si>
    <t>Klassische Archäologie</t>
  </si>
  <si>
    <t>Klassische Philologie</t>
  </si>
  <si>
    <t>Kulturanthropologie</t>
  </si>
  <si>
    <t>Kulturtechniken</t>
  </si>
  <si>
    <t>Kunstgeschichte</t>
  </si>
  <si>
    <t>Medienwissenschaft</t>
  </si>
  <si>
    <t>Medizin</t>
  </si>
  <si>
    <t>Musikwissenschaft</t>
  </si>
  <si>
    <t>Nahoststudien</t>
  </si>
  <si>
    <t>Nanowissenschaften</t>
  </si>
  <si>
    <t>Nordistik</t>
  </si>
  <si>
    <t>Osteuropa</t>
  </si>
  <si>
    <t>Pflegewissenschaft</t>
  </si>
  <si>
    <t>Pharmazie</t>
  </si>
  <si>
    <t>Philosophie</t>
  </si>
  <si>
    <t>Physik</t>
  </si>
  <si>
    <t>Politikwissenschaft</t>
  </si>
  <si>
    <t>Psychologie</t>
  </si>
  <si>
    <t>Religionswissenschaft</t>
  </si>
  <si>
    <t>Soziologie</t>
  </si>
  <si>
    <t>Sustainable Development</t>
  </si>
  <si>
    <t>Theologie</t>
  </si>
  <si>
    <t>UFG und PNA</t>
  </si>
  <si>
    <t>Wirtschaftswissenschaften</t>
  </si>
  <si>
    <t>Urban Studies</t>
  </si>
  <si>
    <t>#Studienfächler</t>
  </si>
  <si>
    <t>Frankebeiträge nach Beiträge pro Studi</t>
  </si>
  <si>
    <t>Frankenbeiträge mit Mindestbeitrag</t>
  </si>
  <si>
    <t>#FG mit Mindestbetr.</t>
  </si>
  <si>
    <t># Studierende vertreten</t>
  </si>
  <si>
    <t>#Studierende*</t>
  </si>
  <si>
    <t>*Studierende nach Fachrichtung 2022</t>
  </si>
  <si>
    <t>**Studierende Studienfächler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</si>
</sst>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1"/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nibas.ch/dam/jcr:c0d67853-6e96-41e9-8a77-7ca8551129d7/2022_Studierende_BA_MA_Arts_Sport.pdf" TargetMode="External"/><Relationship Id="rId1" Type="http://schemas.openxmlformats.org/officeDocument/2006/relationships/hyperlink" Target="https://www.unibas.ch/dam/jcr:3354d9fb-fc27-48f9-935c-009c6aac19f5/2022_Studierende_nach_Fachrichtu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5357-D4AA-44A7-BD57-816EA0B22BB1}">
  <dimension ref="B1:H53"/>
  <sheetViews>
    <sheetView tabSelected="1" topLeftCell="B1" workbookViewId="0">
      <selection activeCell="B53" sqref="B53"/>
    </sheetView>
  </sheetViews>
  <sheetFormatPr baseColWidth="10" defaultRowHeight="14.4" x14ac:dyDescent="0.3"/>
  <cols>
    <col min="2" max="2" width="31.44140625" bestFit="1" customWidth="1"/>
    <col min="3" max="3" width="17.109375" bestFit="1" customWidth="1"/>
    <col min="5" max="5" width="18.77734375" customWidth="1"/>
    <col min="6" max="6" width="18.88671875" customWidth="1"/>
  </cols>
  <sheetData>
    <row r="1" spans="2:8" ht="25.2" customHeight="1" x14ac:dyDescent="0.3">
      <c r="C1" t="s">
        <v>55</v>
      </c>
      <c r="D1" t="s">
        <v>50</v>
      </c>
      <c r="E1" s="1" t="s">
        <v>51</v>
      </c>
      <c r="F1" s="1" t="s">
        <v>52</v>
      </c>
      <c r="G1" t="s">
        <v>54</v>
      </c>
      <c r="H1" s="1" t="s">
        <v>53</v>
      </c>
    </row>
    <row r="2" spans="2:8" x14ac:dyDescent="0.3">
      <c r="B2" t="s">
        <v>0</v>
      </c>
      <c r="C2">
        <v>21</v>
      </c>
      <c r="E2">
        <f>C2*2.5+D2*1.25</f>
        <v>52.5</v>
      </c>
      <c r="F2">
        <f>IF(E2&lt;200,200,E2)</f>
        <v>200</v>
      </c>
      <c r="G2">
        <f>IF(F2=200,D2+C2,0)</f>
        <v>21</v>
      </c>
      <c r="H2">
        <f>COUNTIF(F2:F51,200)</f>
        <v>25</v>
      </c>
    </row>
    <row r="3" spans="2:8" x14ac:dyDescent="0.3">
      <c r="B3" t="s">
        <v>1</v>
      </c>
      <c r="E3">
        <f t="shared" ref="E3:E51" si="0">C3*2.5+D3*1.25</f>
        <v>0</v>
      </c>
      <c r="F3">
        <f t="shared" ref="F3:F51" si="1">IF(E3&lt;200,200,E3)</f>
        <v>200</v>
      </c>
      <c r="G3">
        <f t="shared" ref="G3:G51" si="2">IF(F3=200,D3+C3,0)</f>
        <v>0</v>
      </c>
    </row>
    <row r="4" spans="2:8" x14ac:dyDescent="0.3">
      <c r="B4" t="s">
        <v>2</v>
      </c>
      <c r="D4">
        <v>14</v>
      </c>
      <c r="E4">
        <f t="shared" si="0"/>
        <v>17.5</v>
      </c>
      <c r="F4">
        <f t="shared" si="1"/>
        <v>200</v>
      </c>
      <c r="G4">
        <f t="shared" si="2"/>
        <v>14</v>
      </c>
    </row>
    <row r="5" spans="2:8" x14ac:dyDescent="0.3">
      <c r="B5" t="s">
        <v>3</v>
      </c>
      <c r="D5">
        <v>3</v>
      </c>
      <c r="E5">
        <f t="shared" si="0"/>
        <v>3.75</v>
      </c>
      <c r="F5">
        <f t="shared" si="1"/>
        <v>200</v>
      </c>
      <c r="G5">
        <f t="shared" si="2"/>
        <v>3</v>
      </c>
    </row>
    <row r="6" spans="2:8" x14ac:dyDescent="0.3">
      <c r="B6" t="s">
        <v>4</v>
      </c>
      <c r="C6">
        <v>165</v>
      </c>
      <c r="E6">
        <f t="shared" si="0"/>
        <v>412.5</v>
      </c>
      <c r="F6">
        <f t="shared" si="1"/>
        <v>412.5</v>
      </c>
      <c r="G6">
        <f t="shared" si="2"/>
        <v>0</v>
      </c>
    </row>
    <row r="7" spans="2:8" x14ac:dyDescent="0.3">
      <c r="B7" t="s">
        <v>5</v>
      </c>
      <c r="C7">
        <v>284</v>
      </c>
      <c r="D7">
        <v>85</v>
      </c>
      <c r="E7">
        <f t="shared" si="0"/>
        <v>816.25</v>
      </c>
      <c r="F7">
        <f t="shared" si="1"/>
        <v>816.25</v>
      </c>
      <c r="G7">
        <f t="shared" si="2"/>
        <v>0</v>
      </c>
    </row>
    <row r="8" spans="2:8" x14ac:dyDescent="0.3">
      <c r="B8" t="s">
        <v>6</v>
      </c>
      <c r="C8">
        <v>56</v>
      </c>
      <c r="E8">
        <f t="shared" si="0"/>
        <v>140</v>
      </c>
      <c r="F8">
        <f t="shared" si="1"/>
        <v>200</v>
      </c>
      <c r="G8">
        <f t="shared" si="2"/>
        <v>56</v>
      </c>
    </row>
    <row r="9" spans="2:8" x14ac:dyDescent="0.3">
      <c r="B9" t="s">
        <v>7</v>
      </c>
      <c r="D9">
        <v>90</v>
      </c>
      <c r="E9">
        <f t="shared" si="0"/>
        <v>112.5</v>
      </c>
      <c r="F9">
        <f t="shared" si="1"/>
        <v>200</v>
      </c>
      <c r="G9">
        <f t="shared" si="2"/>
        <v>90</v>
      </c>
    </row>
    <row r="10" spans="2:8" x14ac:dyDescent="0.3">
      <c r="B10" t="s">
        <v>8</v>
      </c>
      <c r="C10">
        <v>280</v>
      </c>
      <c r="D10">
        <v>14</v>
      </c>
      <c r="E10">
        <f t="shared" si="0"/>
        <v>717.5</v>
      </c>
      <c r="F10">
        <f t="shared" si="1"/>
        <v>717.5</v>
      </c>
      <c r="G10">
        <f t="shared" si="2"/>
        <v>0</v>
      </c>
    </row>
    <row r="11" spans="2:8" x14ac:dyDescent="0.3">
      <c r="B11" t="s">
        <v>9</v>
      </c>
      <c r="C11">
        <v>45</v>
      </c>
      <c r="E11">
        <f t="shared" si="0"/>
        <v>112.5</v>
      </c>
      <c r="F11">
        <f t="shared" si="1"/>
        <v>200</v>
      </c>
      <c r="G11">
        <f t="shared" si="2"/>
        <v>45</v>
      </c>
    </row>
    <row r="12" spans="2:8" x14ac:dyDescent="0.3">
      <c r="B12" t="s">
        <v>10</v>
      </c>
      <c r="D12">
        <v>351</v>
      </c>
      <c r="E12">
        <f t="shared" si="0"/>
        <v>438.75</v>
      </c>
      <c r="F12">
        <f t="shared" si="1"/>
        <v>438.75</v>
      </c>
      <c r="G12">
        <f t="shared" si="2"/>
        <v>0</v>
      </c>
    </row>
    <row r="13" spans="2:8" x14ac:dyDescent="0.3">
      <c r="B13" t="s">
        <v>11</v>
      </c>
      <c r="D13">
        <v>72</v>
      </c>
      <c r="E13">
        <f t="shared" si="0"/>
        <v>90</v>
      </c>
      <c r="F13">
        <f t="shared" si="1"/>
        <v>200</v>
      </c>
      <c r="G13">
        <f t="shared" si="2"/>
        <v>72</v>
      </c>
    </row>
    <row r="14" spans="2:8" x14ac:dyDescent="0.3">
      <c r="B14" t="s">
        <v>12</v>
      </c>
      <c r="C14">
        <v>547</v>
      </c>
      <c r="D14">
        <v>238</v>
      </c>
      <c r="E14">
        <f t="shared" si="0"/>
        <v>1665</v>
      </c>
      <c r="F14">
        <f t="shared" si="1"/>
        <v>1665</v>
      </c>
      <c r="G14">
        <f t="shared" si="2"/>
        <v>0</v>
      </c>
    </row>
    <row r="15" spans="2:8" x14ac:dyDescent="0.3">
      <c r="B15" t="s">
        <v>13</v>
      </c>
      <c r="D15">
        <v>378</v>
      </c>
      <c r="E15">
        <f t="shared" si="0"/>
        <v>472.5</v>
      </c>
      <c r="F15">
        <f t="shared" si="1"/>
        <v>472.5</v>
      </c>
      <c r="G15">
        <f t="shared" si="2"/>
        <v>0</v>
      </c>
    </row>
    <row r="16" spans="2:8" x14ac:dyDescent="0.3">
      <c r="B16" t="s">
        <v>14</v>
      </c>
      <c r="D16">
        <v>64</v>
      </c>
      <c r="E16">
        <f t="shared" si="0"/>
        <v>80</v>
      </c>
      <c r="F16">
        <f t="shared" si="1"/>
        <v>200</v>
      </c>
      <c r="G16">
        <f t="shared" si="2"/>
        <v>64</v>
      </c>
    </row>
    <row r="17" spans="2:7" x14ac:dyDescent="0.3">
      <c r="B17" t="s">
        <v>15</v>
      </c>
      <c r="C17">
        <v>192</v>
      </c>
      <c r="D17">
        <v>37</v>
      </c>
      <c r="E17">
        <f t="shared" si="0"/>
        <v>526.25</v>
      </c>
      <c r="F17">
        <f t="shared" si="1"/>
        <v>526.25</v>
      </c>
      <c r="G17">
        <f t="shared" si="2"/>
        <v>0</v>
      </c>
    </row>
    <row r="18" spans="2:7" x14ac:dyDescent="0.3">
      <c r="B18" t="s">
        <v>16</v>
      </c>
      <c r="E18">
        <f t="shared" si="0"/>
        <v>0</v>
      </c>
      <c r="F18">
        <f t="shared" si="1"/>
        <v>200</v>
      </c>
      <c r="G18">
        <f t="shared" si="2"/>
        <v>0</v>
      </c>
    </row>
    <row r="19" spans="2:7" x14ac:dyDescent="0.3">
      <c r="B19" t="s">
        <v>17</v>
      </c>
      <c r="D19">
        <v>80</v>
      </c>
      <c r="E19">
        <f t="shared" si="0"/>
        <v>100</v>
      </c>
      <c r="F19">
        <f t="shared" si="1"/>
        <v>200</v>
      </c>
      <c r="G19">
        <f t="shared" si="2"/>
        <v>80</v>
      </c>
    </row>
    <row r="20" spans="2:7" x14ac:dyDescent="0.3">
      <c r="B20" t="s">
        <v>18</v>
      </c>
      <c r="D20">
        <v>173</v>
      </c>
      <c r="E20">
        <f t="shared" si="0"/>
        <v>216.25</v>
      </c>
      <c r="F20">
        <f t="shared" si="1"/>
        <v>216.25</v>
      </c>
      <c r="G20">
        <f t="shared" si="2"/>
        <v>0</v>
      </c>
    </row>
    <row r="21" spans="2:7" x14ac:dyDescent="0.3">
      <c r="B21" t="s">
        <v>19</v>
      </c>
      <c r="C21">
        <v>129</v>
      </c>
      <c r="D21">
        <v>207</v>
      </c>
      <c r="E21">
        <f t="shared" si="0"/>
        <v>581.25</v>
      </c>
      <c r="F21">
        <f t="shared" si="1"/>
        <v>581.25</v>
      </c>
      <c r="G21">
        <f t="shared" si="2"/>
        <v>0</v>
      </c>
    </row>
    <row r="22" spans="2:7" x14ac:dyDescent="0.3">
      <c r="B22" t="s">
        <v>20</v>
      </c>
      <c r="D22">
        <v>684</v>
      </c>
      <c r="E22">
        <f t="shared" si="0"/>
        <v>855</v>
      </c>
      <c r="F22">
        <f t="shared" si="1"/>
        <v>855</v>
      </c>
      <c r="G22">
        <f t="shared" si="2"/>
        <v>0</v>
      </c>
    </row>
    <row r="23" spans="2:7" x14ac:dyDescent="0.3">
      <c r="B23" t="s">
        <v>21</v>
      </c>
      <c r="D23">
        <v>59</v>
      </c>
      <c r="E23">
        <f t="shared" si="0"/>
        <v>73.75</v>
      </c>
      <c r="F23">
        <f t="shared" si="1"/>
        <v>200</v>
      </c>
      <c r="G23">
        <f t="shared" si="2"/>
        <v>59</v>
      </c>
    </row>
    <row r="24" spans="2:7" x14ac:dyDescent="0.3">
      <c r="B24" t="s">
        <v>22</v>
      </c>
      <c r="D24">
        <v>37</v>
      </c>
      <c r="E24">
        <f t="shared" si="0"/>
        <v>46.25</v>
      </c>
      <c r="F24">
        <f t="shared" si="1"/>
        <v>200</v>
      </c>
      <c r="G24">
        <f t="shared" si="2"/>
        <v>37</v>
      </c>
    </row>
    <row r="25" spans="2:7" x14ac:dyDescent="0.3">
      <c r="B25" t="s">
        <v>23</v>
      </c>
      <c r="D25">
        <v>15</v>
      </c>
      <c r="E25">
        <f t="shared" si="0"/>
        <v>18.75</v>
      </c>
      <c r="F25">
        <f t="shared" si="1"/>
        <v>200</v>
      </c>
      <c r="G25">
        <f t="shared" si="2"/>
        <v>15</v>
      </c>
    </row>
    <row r="26" spans="2:7" x14ac:dyDescent="0.3">
      <c r="B26" t="s">
        <v>24</v>
      </c>
      <c r="C26">
        <v>1064</v>
      </c>
      <c r="E26">
        <f t="shared" si="0"/>
        <v>2660</v>
      </c>
      <c r="F26">
        <f t="shared" si="1"/>
        <v>2660</v>
      </c>
      <c r="G26">
        <f t="shared" si="2"/>
        <v>0</v>
      </c>
    </row>
    <row r="27" spans="2:7" x14ac:dyDescent="0.3">
      <c r="B27" t="s">
        <v>25</v>
      </c>
      <c r="D27">
        <v>16</v>
      </c>
      <c r="E27">
        <f t="shared" si="0"/>
        <v>20</v>
      </c>
      <c r="F27">
        <f t="shared" si="1"/>
        <v>200</v>
      </c>
      <c r="G27">
        <f t="shared" si="2"/>
        <v>16</v>
      </c>
    </row>
    <row r="28" spans="2:7" x14ac:dyDescent="0.3">
      <c r="B28" t="s">
        <v>26</v>
      </c>
      <c r="E28">
        <f t="shared" si="0"/>
        <v>0</v>
      </c>
      <c r="F28">
        <f t="shared" si="1"/>
        <v>200</v>
      </c>
      <c r="G28">
        <f t="shared" si="2"/>
        <v>0</v>
      </c>
    </row>
    <row r="29" spans="2:7" x14ac:dyDescent="0.3">
      <c r="B29" t="s">
        <v>27</v>
      </c>
      <c r="D29">
        <v>119</v>
      </c>
      <c r="E29">
        <f t="shared" si="0"/>
        <v>148.75</v>
      </c>
      <c r="F29">
        <f t="shared" si="1"/>
        <v>200</v>
      </c>
      <c r="G29">
        <f t="shared" si="2"/>
        <v>119</v>
      </c>
    </row>
    <row r="30" spans="2:7" x14ac:dyDescent="0.3">
      <c r="B30" t="s">
        <v>28</v>
      </c>
      <c r="D30">
        <v>9</v>
      </c>
      <c r="E30">
        <f t="shared" si="0"/>
        <v>11.25</v>
      </c>
      <c r="F30">
        <f t="shared" si="1"/>
        <v>200</v>
      </c>
      <c r="G30">
        <f t="shared" si="2"/>
        <v>9</v>
      </c>
    </row>
    <row r="31" spans="2:7" x14ac:dyDescent="0.3">
      <c r="B31" t="s">
        <v>29</v>
      </c>
      <c r="D31">
        <f>196+55</f>
        <v>251</v>
      </c>
      <c r="E31">
        <f t="shared" si="0"/>
        <v>313.75</v>
      </c>
      <c r="F31">
        <f t="shared" si="1"/>
        <v>313.75</v>
      </c>
      <c r="G31">
        <f t="shared" si="2"/>
        <v>0</v>
      </c>
    </row>
    <row r="32" spans="2:7" x14ac:dyDescent="0.3">
      <c r="B32" t="s">
        <v>30</v>
      </c>
      <c r="D32">
        <v>297</v>
      </c>
      <c r="E32">
        <f t="shared" si="0"/>
        <v>371.25</v>
      </c>
      <c r="F32">
        <f t="shared" si="1"/>
        <v>371.25</v>
      </c>
      <c r="G32">
        <f t="shared" si="2"/>
        <v>0</v>
      </c>
    </row>
    <row r="33" spans="2:7" x14ac:dyDescent="0.3">
      <c r="B33" t="s">
        <v>31</v>
      </c>
      <c r="C33">
        <f>3164-56-102</f>
        <v>3006</v>
      </c>
      <c r="E33">
        <f t="shared" si="0"/>
        <v>7515</v>
      </c>
      <c r="F33">
        <f t="shared" si="1"/>
        <v>7515</v>
      </c>
      <c r="G33">
        <f t="shared" si="2"/>
        <v>0</v>
      </c>
    </row>
    <row r="34" spans="2:7" x14ac:dyDescent="0.3">
      <c r="B34" t="s">
        <v>32</v>
      </c>
      <c r="D34">
        <v>30</v>
      </c>
      <c r="E34">
        <f t="shared" si="0"/>
        <v>37.5</v>
      </c>
      <c r="F34">
        <f t="shared" si="1"/>
        <v>200</v>
      </c>
      <c r="G34">
        <f t="shared" si="2"/>
        <v>30</v>
      </c>
    </row>
    <row r="35" spans="2:7" x14ac:dyDescent="0.3">
      <c r="B35" t="s">
        <v>33</v>
      </c>
      <c r="E35">
        <f t="shared" si="0"/>
        <v>0</v>
      </c>
      <c r="F35">
        <f t="shared" si="1"/>
        <v>200</v>
      </c>
      <c r="G35">
        <f t="shared" si="2"/>
        <v>0</v>
      </c>
    </row>
    <row r="36" spans="2:7" x14ac:dyDescent="0.3">
      <c r="B36" t="s">
        <v>34</v>
      </c>
      <c r="C36">
        <v>105</v>
      </c>
      <c r="E36">
        <f t="shared" si="0"/>
        <v>262.5</v>
      </c>
      <c r="F36">
        <f t="shared" si="1"/>
        <v>262.5</v>
      </c>
      <c r="G36">
        <f t="shared" si="2"/>
        <v>0</v>
      </c>
    </row>
    <row r="37" spans="2:7" x14ac:dyDescent="0.3">
      <c r="B37" t="s">
        <v>35</v>
      </c>
      <c r="D37">
        <v>24</v>
      </c>
      <c r="E37">
        <f t="shared" si="0"/>
        <v>30</v>
      </c>
      <c r="F37">
        <f t="shared" si="1"/>
        <v>200</v>
      </c>
      <c r="G37">
        <f t="shared" si="2"/>
        <v>24</v>
      </c>
    </row>
    <row r="38" spans="2:7" x14ac:dyDescent="0.3">
      <c r="B38" t="s">
        <v>36</v>
      </c>
      <c r="D38">
        <v>44</v>
      </c>
      <c r="E38">
        <f t="shared" si="0"/>
        <v>55</v>
      </c>
      <c r="F38">
        <f t="shared" si="1"/>
        <v>200</v>
      </c>
      <c r="G38">
        <f t="shared" si="2"/>
        <v>44</v>
      </c>
    </row>
    <row r="39" spans="2:7" x14ac:dyDescent="0.3">
      <c r="B39" t="s">
        <v>37</v>
      </c>
      <c r="C39">
        <v>102</v>
      </c>
      <c r="E39">
        <f t="shared" si="0"/>
        <v>255</v>
      </c>
      <c r="F39">
        <f t="shared" si="1"/>
        <v>255</v>
      </c>
      <c r="G39">
        <f t="shared" si="2"/>
        <v>0</v>
      </c>
    </row>
    <row r="40" spans="2:7" x14ac:dyDescent="0.3">
      <c r="B40" t="s">
        <v>38</v>
      </c>
      <c r="C40">
        <f>119+391+1</f>
        <v>511</v>
      </c>
      <c r="E40">
        <f t="shared" si="0"/>
        <v>1277.5</v>
      </c>
      <c r="F40">
        <f t="shared" si="1"/>
        <v>1277.5</v>
      </c>
      <c r="G40">
        <f t="shared" si="2"/>
        <v>0</v>
      </c>
    </row>
    <row r="41" spans="2:7" x14ac:dyDescent="0.3">
      <c r="B41" t="s">
        <v>39</v>
      </c>
      <c r="D41">
        <v>250</v>
      </c>
      <c r="E41">
        <f t="shared" si="0"/>
        <v>312.5</v>
      </c>
      <c r="F41">
        <f t="shared" si="1"/>
        <v>312.5</v>
      </c>
      <c r="G41">
        <f t="shared" si="2"/>
        <v>0</v>
      </c>
    </row>
    <row r="42" spans="2:7" x14ac:dyDescent="0.3">
      <c r="B42" t="s">
        <v>40</v>
      </c>
      <c r="C42">
        <v>199</v>
      </c>
      <c r="E42">
        <f t="shared" si="0"/>
        <v>497.5</v>
      </c>
      <c r="F42">
        <f t="shared" si="1"/>
        <v>497.5</v>
      </c>
      <c r="G42">
        <f t="shared" si="2"/>
        <v>0</v>
      </c>
    </row>
    <row r="43" spans="2:7" x14ac:dyDescent="0.3">
      <c r="B43" t="s">
        <v>41</v>
      </c>
      <c r="D43">
        <v>338</v>
      </c>
      <c r="E43">
        <f t="shared" si="0"/>
        <v>422.5</v>
      </c>
      <c r="F43">
        <f t="shared" si="1"/>
        <v>422.5</v>
      </c>
      <c r="G43">
        <f t="shared" si="2"/>
        <v>0</v>
      </c>
    </row>
    <row r="44" spans="2:7" x14ac:dyDescent="0.3">
      <c r="B44" t="s">
        <v>42</v>
      </c>
      <c r="C44">
        <v>1243</v>
      </c>
      <c r="E44">
        <f t="shared" si="0"/>
        <v>3107.5</v>
      </c>
      <c r="F44">
        <f t="shared" si="1"/>
        <v>3107.5</v>
      </c>
      <c r="G44">
        <f t="shared" si="2"/>
        <v>0</v>
      </c>
    </row>
    <row r="45" spans="2:7" x14ac:dyDescent="0.3">
      <c r="B45" t="s">
        <v>43</v>
      </c>
      <c r="D45">
        <v>60</v>
      </c>
      <c r="E45">
        <f t="shared" si="0"/>
        <v>75</v>
      </c>
      <c r="F45">
        <f t="shared" si="1"/>
        <v>200</v>
      </c>
      <c r="G45">
        <f t="shared" si="2"/>
        <v>60</v>
      </c>
    </row>
    <row r="46" spans="2:7" x14ac:dyDescent="0.3">
      <c r="B46" t="s">
        <v>44</v>
      </c>
      <c r="D46">
        <v>345</v>
      </c>
      <c r="E46">
        <f t="shared" si="0"/>
        <v>431.25</v>
      </c>
      <c r="F46">
        <f t="shared" si="1"/>
        <v>431.25</v>
      </c>
      <c r="G46">
        <f t="shared" si="2"/>
        <v>0</v>
      </c>
    </row>
    <row r="47" spans="2:7" x14ac:dyDescent="0.3">
      <c r="B47" t="s">
        <v>45</v>
      </c>
      <c r="C47">
        <v>86</v>
      </c>
      <c r="E47">
        <f t="shared" si="0"/>
        <v>215</v>
      </c>
      <c r="F47">
        <f t="shared" si="1"/>
        <v>215</v>
      </c>
      <c r="G47">
        <f t="shared" si="2"/>
        <v>0</v>
      </c>
    </row>
    <row r="48" spans="2:7" x14ac:dyDescent="0.3">
      <c r="B48" t="s">
        <v>46</v>
      </c>
      <c r="C48">
        <v>86</v>
      </c>
      <c r="D48">
        <v>2</v>
      </c>
      <c r="E48">
        <f t="shared" si="0"/>
        <v>217.5</v>
      </c>
      <c r="F48">
        <f t="shared" si="1"/>
        <v>217.5</v>
      </c>
      <c r="G48">
        <f t="shared" si="2"/>
        <v>0</v>
      </c>
    </row>
    <row r="49" spans="2:7" x14ac:dyDescent="0.3">
      <c r="B49" t="s">
        <v>47</v>
      </c>
      <c r="D49">
        <v>14</v>
      </c>
      <c r="E49">
        <f t="shared" si="0"/>
        <v>17.5</v>
      </c>
      <c r="F49">
        <f t="shared" si="1"/>
        <v>200</v>
      </c>
      <c r="G49">
        <f t="shared" si="2"/>
        <v>14</v>
      </c>
    </row>
    <row r="50" spans="2:7" x14ac:dyDescent="0.3">
      <c r="B50" t="s">
        <v>48</v>
      </c>
      <c r="C50">
        <v>1047</v>
      </c>
      <c r="D50">
        <v>111</v>
      </c>
      <c r="E50">
        <f t="shared" si="0"/>
        <v>2756.25</v>
      </c>
      <c r="F50">
        <f t="shared" si="1"/>
        <v>2756.25</v>
      </c>
      <c r="G50">
        <f t="shared" si="2"/>
        <v>0</v>
      </c>
    </row>
    <row r="51" spans="2:7" x14ac:dyDescent="0.3">
      <c r="B51" t="s">
        <v>49</v>
      </c>
      <c r="E51">
        <f t="shared" si="0"/>
        <v>0</v>
      </c>
      <c r="F51">
        <f t="shared" si="1"/>
        <v>200</v>
      </c>
      <c r="G51">
        <f t="shared" si="2"/>
        <v>0</v>
      </c>
    </row>
    <row r="52" spans="2:7" x14ac:dyDescent="0.3">
      <c r="B52" s="2" t="s">
        <v>56</v>
      </c>
      <c r="G52">
        <f>SUM(G2:G51)</f>
        <v>872</v>
      </c>
    </row>
    <row r="53" spans="2:7" x14ac:dyDescent="0.3">
      <c r="B53" s="2" t="s">
        <v>57</v>
      </c>
    </row>
  </sheetData>
  <conditionalFormatting sqref="F2:F51">
    <cfRule type="cellIs" dxfId="0" priority="1" operator="equal">
      <formula>200</formula>
    </cfRule>
  </conditionalFormatting>
  <hyperlinks>
    <hyperlink ref="B52" r:id="rId1" xr:uid="{A8032AB5-0A2F-4B47-BD10-4BA78CB8FEC0}"/>
    <hyperlink ref="B53" r:id="rId2" xr:uid="{3E7F2DC5-DDFC-4200-A30E-2490D1DDF27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Janssen</dc:creator>
  <cp:lastModifiedBy>Wouter Janssen</cp:lastModifiedBy>
  <dcterms:created xsi:type="dcterms:W3CDTF">2023-02-05T00:35:19Z</dcterms:created>
  <dcterms:modified xsi:type="dcterms:W3CDTF">2023-02-13T17:00:09Z</dcterms:modified>
</cp:coreProperties>
</file>